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Tercer trimestre\Cuadros PDF\"/>
    </mc:Choice>
  </mc:AlternateContent>
  <bookViews>
    <workbookView xWindow="0" yWindow="0" windowWidth="21600" windowHeight="9735" tabRatio="783"/>
  </bookViews>
  <sheets>
    <sheet name="Cuadro 6 IED" sheetId="50" r:id="rId1"/>
  </sheets>
  <definedNames>
    <definedName name="_xlnm.Print_Area" localSheetId="0">'Cuadro 6 IED'!$A$1:$S$41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50" l="1"/>
  <c r="I35" i="50"/>
  <c r="R35" i="50" s="1"/>
  <c r="H35" i="50"/>
  <c r="C35" i="50"/>
  <c r="N34" i="50"/>
  <c r="I34" i="50"/>
  <c r="R34" i="50" s="1"/>
  <c r="H34" i="50"/>
  <c r="C34" i="50"/>
  <c r="C33" i="50" s="1"/>
  <c r="R33" i="50"/>
  <c r="Q33" i="50"/>
  <c r="Q29" i="50" s="1"/>
  <c r="P33" i="50"/>
  <c r="O33" i="50"/>
  <c r="N33" i="50"/>
  <c r="M33" i="50"/>
  <c r="L33" i="50"/>
  <c r="K33" i="50"/>
  <c r="J33" i="50"/>
  <c r="I33" i="50"/>
  <c r="H33" i="50"/>
  <c r="G33" i="50"/>
  <c r="F33" i="50"/>
  <c r="F29" i="50" s="1"/>
  <c r="E33" i="50"/>
  <c r="E29" i="50" s="1"/>
  <c r="D33" i="50"/>
  <c r="R32" i="50"/>
  <c r="N32" i="50"/>
  <c r="I32" i="50"/>
  <c r="H32" i="50"/>
  <c r="C32" i="50"/>
  <c r="N31" i="50"/>
  <c r="N30" i="50" s="1"/>
  <c r="N29" i="50" s="1"/>
  <c r="I31" i="50"/>
  <c r="R31" i="50" s="1"/>
  <c r="H31" i="50"/>
  <c r="C31" i="50"/>
  <c r="C30" i="50" s="1"/>
  <c r="C29" i="50" s="1"/>
  <c r="Q30" i="50"/>
  <c r="P30" i="50"/>
  <c r="P29" i="50" s="1"/>
  <c r="O30" i="50"/>
  <c r="M30" i="50"/>
  <c r="L30" i="50"/>
  <c r="K30" i="50"/>
  <c r="J30" i="50"/>
  <c r="J29" i="50" s="1"/>
  <c r="I30" i="50"/>
  <c r="H30" i="50"/>
  <c r="H29" i="50" s="1"/>
  <c r="G30" i="50"/>
  <c r="G29" i="50" s="1"/>
  <c r="F30" i="50"/>
  <c r="E30" i="50"/>
  <c r="D30" i="50"/>
  <c r="D29" i="50" s="1"/>
  <c r="O29" i="50"/>
  <c r="M29" i="50"/>
  <c r="L29" i="50"/>
  <c r="K29" i="50"/>
  <c r="N28" i="50"/>
  <c r="N24" i="50" s="1"/>
  <c r="I28" i="50"/>
  <c r="R28" i="50" s="1"/>
  <c r="H28" i="50"/>
  <c r="C28" i="50"/>
  <c r="N27" i="50"/>
  <c r="I27" i="50"/>
  <c r="R27" i="50" s="1"/>
  <c r="H27" i="50"/>
  <c r="C27" i="50"/>
  <c r="N26" i="50"/>
  <c r="I26" i="50"/>
  <c r="I24" i="50" s="1"/>
  <c r="R24" i="50" s="1"/>
  <c r="H26" i="50"/>
  <c r="H24" i="50" s="1"/>
  <c r="C26" i="50"/>
  <c r="C24" i="50" s="1"/>
  <c r="R25" i="50"/>
  <c r="N25" i="50"/>
  <c r="I25" i="50"/>
  <c r="H25" i="50"/>
  <c r="C25" i="50"/>
  <c r="Q24" i="50"/>
  <c r="P24" i="50"/>
  <c r="O24" i="50"/>
  <c r="M24" i="50"/>
  <c r="L24" i="50"/>
  <c r="K24" i="50"/>
  <c r="J24" i="50"/>
  <c r="G24" i="50"/>
  <c r="F24" i="50"/>
  <c r="E24" i="50"/>
  <c r="D24" i="50"/>
  <c r="N23" i="50"/>
  <c r="N18" i="50" s="1"/>
  <c r="I23" i="50"/>
  <c r="I18" i="50" s="1"/>
  <c r="R18" i="50" s="1"/>
  <c r="H23" i="50"/>
  <c r="H18" i="50" s="1"/>
  <c r="C23" i="50"/>
  <c r="N22" i="50"/>
  <c r="N17" i="50" s="1"/>
  <c r="I22" i="50"/>
  <c r="R22" i="50" s="1"/>
  <c r="H22" i="50"/>
  <c r="C22" i="50"/>
  <c r="N21" i="50"/>
  <c r="I21" i="50"/>
  <c r="I19" i="50" s="1"/>
  <c r="H21" i="50"/>
  <c r="H19" i="50" s="1"/>
  <c r="C21" i="50"/>
  <c r="C19" i="50" s="1"/>
  <c r="R20" i="50"/>
  <c r="N20" i="50"/>
  <c r="I20" i="50"/>
  <c r="H20" i="50"/>
  <c r="C20" i="50"/>
  <c r="Q19" i="50"/>
  <c r="P19" i="50"/>
  <c r="O19" i="50"/>
  <c r="M19" i="50"/>
  <c r="L19" i="50"/>
  <c r="K19" i="50"/>
  <c r="J19" i="50"/>
  <c r="G19" i="50"/>
  <c r="F19" i="50"/>
  <c r="E19" i="50"/>
  <c r="D19" i="50"/>
  <c r="Q18" i="50"/>
  <c r="P18" i="50"/>
  <c r="O18" i="50"/>
  <c r="M18" i="50"/>
  <c r="L18" i="50"/>
  <c r="K18" i="50"/>
  <c r="J18" i="50"/>
  <c r="G18" i="50"/>
  <c r="F18" i="50"/>
  <c r="E18" i="50"/>
  <c r="D18" i="50"/>
  <c r="C18" i="50"/>
  <c r="Q17" i="50"/>
  <c r="P17" i="50"/>
  <c r="O17" i="50"/>
  <c r="M17" i="50"/>
  <c r="L17" i="50"/>
  <c r="K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M14" i="50" s="1"/>
  <c r="L16" i="50"/>
  <c r="K16" i="50"/>
  <c r="K14" i="50" s="1"/>
  <c r="J16" i="50"/>
  <c r="G16" i="50"/>
  <c r="F16" i="50"/>
  <c r="E16" i="50"/>
  <c r="D16" i="50"/>
  <c r="R15" i="50"/>
  <c r="Q15" i="50"/>
  <c r="Q14" i="50" s="1"/>
  <c r="P15" i="50"/>
  <c r="P14" i="50" s="1"/>
  <c r="O15" i="50"/>
  <c r="O14" i="50" s="1"/>
  <c r="N15" i="50"/>
  <c r="M15" i="50"/>
  <c r="L15" i="50"/>
  <c r="L14" i="50" s="1"/>
  <c r="K15" i="50"/>
  <c r="J15" i="50"/>
  <c r="I15" i="50"/>
  <c r="H15" i="50"/>
  <c r="G15" i="50"/>
  <c r="F15" i="50"/>
  <c r="F14" i="50" s="1"/>
  <c r="E15" i="50"/>
  <c r="E14" i="50" s="1"/>
  <c r="D15" i="50"/>
  <c r="D14" i="50" s="1"/>
  <c r="C15" i="50"/>
  <c r="J14" i="50"/>
  <c r="G14" i="50"/>
  <c r="R17" i="50" l="1"/>
  <c r="R30" i="50"/>
  <c r="R19" i="50"/>
  <c r="N14" i="50"/>
  <c r="N19" i="50"/>
  <c r="R23" i="50"/>
  <c r="C16" i="50"/>
  <c r="C14" i="50" s="1"/>
  <c r="R21" i="50"/>
  <c r="R26" i="50"/>
  <c r="C17" i="50"/>
  <c r="H16" i="50"/>
  <c r="H14" i="50" s="1"/>
  <c r="I16" i="50"/>
  <c r="I29" i="50"/>
  <c r="R29" i="50" s="1"/>
  <c r="R16" i="50" l="1"/>
  <c r="I14" i="50"/>
  <c r="R14" i="50" s="1"/>
</calcChain>
</file>

<file path=xl/sharedStrings.xml><?xml version="1.0" encoding="utf-8"?>
<sst xmlns="http://schemas.openxmlformats.org/spreadsheetml/2006/main" count="68" uniqueCount="41">
  <si>
    <t xml:space="preserve">Variación                                                                                                                  </t>
  </si>
  <si>
    <t>porcentual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</si>
  <si>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</si>
  <si>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</si>
  <si>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</si>
  <si>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</si>
  <si>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</si>
  <si>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</si>
  <si>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</si>
  <si>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</si>
  <si>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</si>
  <si>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</si>
  <si>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</si>
  <si>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</si>
  <si>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</si>
  <si>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</si>
  <si>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</si>
  <si>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</si>
  <si>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</si>
  <si>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</si>
  <si>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</si>
  <si>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</si>
  <si>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</si>
  <si>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</si>
  <si>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</si>
  <si>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</si>
  <si>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</si>
  <si>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</si>
  <si>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</si>
  <si>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>Cuadro 6. FLUJO DE INVERSIÓN EXTRANJERA DIRECTA EN LA REPÚBLICA,</t>
  </si>
  <si>
    <t>Línea núm.</t>
  </si>
  <si>
    <t>NOTA: La diferencia que se observa entre el total y los parciales se debe al redondeo.</t>
  </si>
  <si>
    <t>(En millones de balboas)</t>
  </si>
  <si>
    <t>Flujo de Inversión Extranjera Directa</t>
  </si>
  <si>
    <t>0.0 Cuando la cantidad es menor a la unidad o fracción decimal adoptada, para la expresión del dato.</t>
  </si>
  <si>
    <t>Enero a septiembre</t>
  </si>
  <si>
    <t>2022 (P)</t>
  </si>
  <si>
    <t>2023 (P)</t>
  </si>
  <si>
    <t>2024 (E)</t>
  </si>
  <si>
    <t>2024-23 (E)</t>
  </si>
  <si>
    <t>SEGÚN PARTIDA Y SECTOR: AÑOS 2022-23 Y ENERO A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</si>
</sst>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/>
    <xf numFmtId="164" fontId="1" fillId="2" borderId="6" xfId="0" applyNumberFormat="1" applyFont="1" applyFill="1" applyBorder="1"/>
    <xf numFmtId="0" fontId="1" fillId="2" borderId="0" xfId="0" applyNumberFormat="1" applyFont="1" applyFill="1"/>
    <xf numFmtId="0" fontId="1" fillId="2" borderId="6" xfId="0" applyNumberFormat="1" applyFont="1" applyFill="1" applyBorder="1" applyAlignment="1">
      <alignment horizontal="left" indent="2"/>
    </xf>
    <xf numFmtId="0" fontId="1" fillId="2" borderId="9" xfId="0" applyNumberFormat="1" applyFont="1" applyFill="1" applyBorder="1"/>
    <xf numFmtId="0" fontId="1" fillId="2" borderId="15" xfId="0" applyNumberFormat="1" applyFont="1" applyFill="1" applyBorder="1"/>
    <xf numFmtId="0" fontId="1" fillId="2" borderId="3" xfId="0" applyNumberFormat="1" applyFont="1" applyFill="1" applyBorder="1"/>
    <xf numFmtId="0" fontId="1" fillId="2" borderId="10" xfId="0" applyNumberFormat="1" applyFont="1" applyFill="1" applyBorder="1"/>
    <xf numFmtId="0" fontId="1" fillId="2" borderId="7" xfId="0" applyNumberFormat="1" applyFont="1" applyFill="1" applyBorder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6" xfId="0" applyNumberFormat="1" applyFont="1" applyFill="1" applyBorder="1"/>
    <xf numFmtId="0" fontId="1" fillId="2" borderId="0" xfId="0" applyNumberFormat="1" applyFont="1" applyFill="1" applyBorder="1"/>
    <xf numFmtId="0" fontId="1" fillId="0" borderId="0" xfId="0" applyNumberFormat="1" applyFont="1" applyFill="1" applyAlignment="1"/>
    <xf numFmtId="0" fontId="1" fillId="2" borderId="6" xfId="0" applyNumberFormat="1" applyFont="1" applyFill="1" applyBorder="1" applyAlignment="1">
      <alignment horizontal="left" indent="1"/>
    </xf>
    <xf numFmtId="0" fontId="2" fillId="3" borderId="15" xfId="0" applyNumberFormat="1" applyFont="1" applyFill="1" applyBorder="1" applyAlignment="1" applyProtection="1">
      <alignment horizontal="center" vertical="top" wrapText="1"/>
    </xf>
    <xf numFmtId="0" fontId="1" fillId="2" borderId="1" xfId="0" applyNumberFormat="1" applyFont="1" applyFill="1" applyBorder="1"/>
    <xf numFmtId="0" fontId="1" fillId="2" borderId="2" xfId="1" applyNumberFormat="1" applyFont="1" applyFill="1" applyBorder="1" applyAlignment="1"/>
    <xf numFmtId="0" fontId="1" fillId="2" borderId="5" xfId="0" applyNumberFormat="1" applyFont="1" applyFill="1" applyBorder="1"/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15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/>
    <xf numFmtId="164" fontId="2" fillId="4" borderId="10" xfId="0" applyNumberFormat="1" applyFont="1" applyFill="1" applyBorder="1" applyAlignment="1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8" customWidth="1"/>
    <col min="2" max="2" width="50.7109375" style="8" customWidth="1"/>
    <col min="3" max="3" width="13" style="8" customWidth="1"/>
    <col min="4" max="7" width="10.7109375" style="8" customWidth="1"/>
    <col min="8" max="9" width="11.42578125" style="8" customWidth="1"/>
    <col min="10" max="13" width="8.7109375" style="8" customWidth="1"/>
    <col min="14" max="14" width="11.42578125" style="8" customWidth="1"/>
    <col min="15" max="17" width="8.7109375" style="8" customWidth="1"/>
    <col min="18" max="18" width="11.42578125" style="8" customWidth="1"/>
    <col min="19" max="19" width="6.7109375" style="8" customWidth="1"/>
    <col min="20" max="16384" width="11.42578125" style="8"/>
  </cols>
  <sheetData>
    <row r="1" spans="1:21" ht="12.75" customHeight="1" x14ac:dyDescent="0.2">
      <c r="A1" s="36" t="s">
        <v>11</v>
      </c>
      <c r="B1" s="36"/>
      <c r="C1" s="36"/>
      <c r="D1" s="36"/>
      <c r="E1" s="36"/>
      <c r="F1" s="36"/>
      <c r="G1" s="36"/>
      <c r="H1" s="37" t="s">
        <v>11</v>
      </c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21" ht="12.75" customHeight="1" x14ac:dyDescent="0.2">
      <c r="A2" s="38" t="s">
        <v>12</v>
      </c>
      <c r="B2" s="38"/>
      <c r="C2" s="38"/>
      <c r="D2" s="38"/>
      <c r="E2" s="38"/>
      <c r="F2" s="38"/>
      <c r="G2" s="38"/>
      <c r="H2" s="39" t="s">
        <v>12</v>
      </c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21" ht="12.75" customHeight="1" x14ac:dyDescent="0.2">
      <c r="A3" s="36" t="s">
        <v>13</v>
      </c>
      <c r="B3" s="36"/>
      <c r="C3" s="36"/>
      <c r="D3" s="36"/>
      <c r="E3" s="36"/>
      <c r="F3" s="36"/>
      <c r="G3" s="36"/>
      <c r="H3" s="37" t="s">
        <v>13</v>
      </c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1" ht="6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s="17" customFormat="1" ht="12.75" customHeight="1" x14ac:dyDescent="0.2">
      <c r="A5" s="41" t="s">
        <v>29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2" t="s">
        <v>29</v>
      </c>
      <c r="T5" s="16"/>
      <c r="U5" s="16"/>
    </row>
    <row r="6" spans="1:21" s="17" customFormat="1" ht="12.75" customHeight="1" x14ac:dyDescent="0.2">
      <c r="A6" s="41" t="s">
        <v>40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2" t="s">
        <v>40</v>
      </c>
      <c r="T6" s="16"/>
      <c r="U6" s="16"/>
    </row>
    <row r="7" spans="1:21" ht="6" customHeight="1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1:21" ht="14.1" customHeight="1" x14ac:dyDescent="0.2">
      <c r="A8" s="43" t="s">
        <v>30</v>
      </c>
      <c r="B8" s="1"/>
      <c r="C8" s="30" t="s">
        <v>33</v>
      </c>
      <c r="D8" s="31"/>
      <c r="E8" s="31"/>
      <c r="F8" s="31"/>
      <c r="G8" s="32"/>
      <c r="H8" s="30" t="s">
        <v>33</v>
      </c>
      <c r="I8" s="31"/>
      <c r="J8" s="31"/>
      <c r="K8" s="31"/>
      <c r="L8" s="31"/>
      <c r="M8" s="31"/>
      <c r="N8" s="31"/>
      <c r="O8" s="31"/>
      <c r="P8" s="31"/>
      <c r="Q8" s="32"/>
      <c r="R8" s="15" t="s">
        <v>0</v>
      </c>
      <c r="S8" s="44" t="s">
        <v>30</v>
      </c>
    </row>
    <row r="9" spans="1:21" ht="14.1" customHeight="1" x14ac:dyDescent="0.2">
      <c r="A9" s="45"/>
      <c r="B9" s="2"/>
      <c r="C9" s="33" t="s">
        <v>32</v>
      </c>
      <c r="D9" s="34"/>
      <c r="E9" s="34"/>
      <c r="F9" s="34"/>
      <c r="G9" s="35"/>
      <c r="H9" s="33" t="s">
        <v>32</v>
      </c>
      <c r="I9" s="34"/>
      <c r="J9" s="34"/>
      <c r="K9" s="34"/>
      <c r="L9" s="34"/>
      <c r="M9" s="34"/>
      <c r="N9" s="34"/>
      <c r="O9" s="34"/>
      <c r="P9" s="34"/>
      <c r="Q9" s="35"/>
      <c r="R9" s="22" t="s">
        <v>1</v>
      </c>
      <c r="S9" s="46"/>
    </row>
    <row r="10" spans="1:21" ht="14.1" customHeight="1" x14ac:dyDescent="0.2">
      <c r="A10" s="45"/>
      <c r="B10" s="3" t="s">
        <v>2</v>
      </c>
      <c r="C10" s="33" t="s">
        <v>36</v>
      </c>
      <c r="D10" s="34"/>
      <c r="E10" s="34"/>
      <c r="F10" s="34"/>
      <c r="G10" s="35"/>
      <c r="H10" s="27" t="s">
        <v>37</v>
      </c>
      <c r="I10" s="28"/>
      <c r="J10" s="28"/>
      <c r="K10" s="28"/>
      <c r="L10" s="28"/>
      <c r="M10" s="29"/>
      <c r="N10" s="27" t="s">
        <v>38</v>
      </c>
      <c r="O10" s="28"/>
      <c r="P10" s="28"/>
      <c r="Q10" s="29"/>
      <c r="R10" s="26" t="s">
        <v>39</v>
      </c>
      <c r="S10" s="46"/>
    </row>
    <row r="11" spans="1:21" ht="14.1" customHeight="1" x14ac:dyDescent="0.2">
      <c r="A11" s="45"/>
      <c r="B11" s="2"/>
      <c r="C11" s="47" t="s">
        <v>3</v>
      </c>
      <c r="D11" s="48" t="s">
        <v>4</v>
      </c>
      <c r="E11" s="49"/>
      <c r="F11" s="49"/>
      <c r="G11" s="50"/>
      <c r="H11" s="47" t="s">
        <v>3</v>
      </c>
      <c r="I11" s="51" t="s">
        <v>35</v>
      </c>
      <c r="J11" s="27" t="s">
        <v>4</v>
      </c>
      <c r="K11" s="28"/>
      <c r="L11" s="28"/>
      <c r="M11" s="29"/>
      <c r="N11" s="51" t="s">
        <v>35</v>
      </c>
      <c r="O11" s="27" t="s">
        <v>4</v>
      </c>
      <c r="P11" s="28"/>
      <c r="Q11" s="29"/>
      <c r="R11" s="51" t="s">
        <v>35</v>
      </c>
      <c r="S11" s="46"/>
    </row>
    <row r="12" spans="1:21" ht="14.1" customHeight="1" x14ac:dyDescent="0.2">
      <c r="A12" s="52"/>
      <c r="B12" s="4"/>
      <c r="C12" s="53"/>
      <c r="D12" s="5" t="s">
        <v>5</v>
      </c>
      <c r="E12" s="5" t="s">
        <v>6</v>
      </c>
      <c r="F12" s="5" t="s">
        <v>7</v>
      </c>
      <c r="G12" s="5" t="s">
        <v>8</v>
      </c>
      <c r="H12" s="53"/>
      <c r="I12" s="54"/>
      <c r="J12" s="5" t="s">
        <v>5</v>
      </c>
      <c r="K12" s="5" t="s">
        <v>6</v>
      </c>
      <c r="L12" s="5" t="s">
        <v>7</v>
      </c>
      <c r="M12" s="5" t="s">
        <v>8</v>
      </c>
      <c r="N12" s="54"/>
      <c r="O12" s="26" t="s">
        <v>5</v>
      </c>
      <c r="P12" s="26" t="s">
        <v>6</v>
      </c>
      <c r="Q12" s="5" t="s">
        <v>7</v>
      </c>
      <c r="R12" s="54"/>
      <c r="S12" s="55"/>
    </row>
    <row r="13" spans="1:21" ht="6" customHeight="1" x14ac:dyDescent="0.2">
      <c r="A13" s="23"/>
      <c r="B13" s="6"/>
      <c r="C13" s="6"/>
      <c r="D13" s="24"/>
      <c r="E13" s="24"/>
      <c r="F13" s="24"/>
      <c r="G13" s="24"/>
      <c r="H13" s="24"/>
      <c r="I13" s="24"/>
      <c r="J13" s="6"/>
      <c r="K13" s="6"/>
      <c r="L13" s="6"/>
      <c r="M13" s="6"/>
      <c r="N13" s="24"/>
      <c r="O13" s="24"/>
      <c r="P13" s="24"/>
      <c r="Q13" s="24"/>
      <c r="R13" s="6"/>
      <c r="S13" s="12"/>
    </row>
    <row r="14" spans="1:21" ht="15" customHeight="1" x14ac:dyDescent="0.2">
      <c r="A14" s="25">
        <v>1</v>
      </c>
      <c r="B14" s="18" t="s">
        <v>33</v>
      </c>
      <c r="C14" s="56">
        <f>SUM(C15+C16+C17+C18)</f>
        <v>2313.4194943499997</v>
      </c>
      <c r="D14" s="56">
        <f t="shared" ref="D14:G14" si="0">SUM(D15+D16+D17+D18)</f>
        <v>173.21894000999998</v>
      </c>
      <c r="E14" s="56">
        <f t="shared" si="0"/>
        <v>876.23768192</v>
      </c>
      <c r="F14" s="56">
        <f t="shared" si="0"/>
        <v>718.40771746999997</v>
      </c>
      <c r="G14" s="56">
        <f t="shared" si="0"/>
        <v>545.55515494999997</v>
      </c>
      <c r="H14" s="56">
        <f>SUM(H15+H16+H17+H18)</f>
        <v>2197.01182565</v>
      </c>
      <c r="I14" s="56">
        <f>SUM(I15+I16+I17+I18)</f>
        <v>1377.1887114000001</v>
      </c>
      <c r="J14" s="56">
        <f t="shared" ref="J14:Q14" si="1">SUM(J15+J16+J17+J18)</f>
        <v>670.51659143000006</v>
      </c>
      <c r="K14" s="56">
        <f t="shared" si="1"/>
        <v>577.04519726000001</v>
      </c>
      <c r="L14" s="56">
        <f t="shared" si="1"/>
        <v>129.62692271000014</v>
      </c>
      <c r="M14" s="56">
        <f t="shared" si="1"/>
        <v>819.82311425</v>
      </c>
      <c r="N14" s="56">
        <f t="shared" si="1"/>
        <v>2337.1263484000001</v>
      </c>
      <c r="O14" s="56">
        <f t="shared" si="1"/>
        <v>878.40645870000003</v>
      </c>
      <c r="P14" s="56">
        <f t="shared" si="1"/>
        <v>731.90573250999989</v>
      </c>
      <c r="Q14" s="56">
        <f t="shared" si="1"/>
        <v>726.81415719000006</v>
      </c>
      <c r="R14" s="57">
        <f>IF(I14=0,0, +N14/I14*100-100)</f>
        <v>69.702694267959998</v>
      </c>
      <c r="S14" s="13">
        <v>1</v>
      </c>
    </row>
    <row r="15" spans="1:21" ht="14.1" customHeight="1" x14ac:dyDescent="0.2">
      <c r="A15" s="25">
        <v>2</v>
      </c>
      <c r="B15" s="9" t="s">
        <v>14</v>
      </c>
      <c r="C15" s="7">
        <f t="shared" ref="C15:C16" si="2">SUM(C20+C25)</f>
        <v>670.59489909999991</v>
      </c>
      <c r="D15" s="7">
        <f t="shared" ref="D15:G16" si="3">SUM(D20+D25)</f>
        <v>157.47051554000001</v>
      </c>
      <c r="E15" s="7">
        <f t="shared" si="3"/>
        <v>217.83794713</v>
      </c>
      <c r="F15" s="7">
        <f t="shared" si="3"/>
        <v>98.800489040000002</v>
      </c>
      <c r="G15" s="7">
        <f t="shared" si="3"/>
        <v>196.48594738999998</v>
      </c>
      <c r="H15" s="7">
        <f>SUM(H20+H25)</f>
        <v>681.48731834</v>
      </c>
      <c r="I15" s="7">
        <f t="shared" ref="H15:Q16" si="4">SUM(I20+I25)</f>
        <v>493.85323353000001</v>
      </c>
      <c r="J15" s="7">
        <f t="shared" si="4"/>
        <v>208.15059836</v>
      </c>
      <c r="K15" s="7">
        <f t="shared" si="4"/>
        <v>143.49213515000002</v>
      </c>
      <c r="L15" s="7">
        <f t="shared" si="4"/>
        <v>142.21050002000001</v>
      </c>
      <c r="M15" s="7">
        <f t="shared" si="4"/>
        <v>187.63408480999999</v>
      </c>
      <c r="N15" s="7">
        <f t="shared" si="4"/>
        <v>744.40631866999991</v>
      </c>
      <c r="O15" s="7">
        <f t="shared" si="4"/>
        <v>187.90454346000001</v>
      </c>
      <c r="P15" s="7">
        <f t="shared" si="4"/>
        <v>232.65254336999999</v>
      </c>
      <c r="Q15" s="7">
        <f t="shared" si="4"/>
        <v>323.84923184000002</v>
      </c>
      <c r="R15" s="57">
        <f t="shared" ref="R15:R35" si="5">IF(I15=0,0, +N15/I15*100-100)</f>
        <v>50.73432107532804</v>
      </c>
      <c r="S15" s="13">
        <v>2</v>
      </c>
    </row>
    <row r="16" spans="1:21" ht="14.1" customHeight="1" x14ac:dyDescent="0.2">
      <c r="A16" s="25">
        <v>3</v>
      </c>
      <c r="B16" s="9" t="s">
        <v>15</v>
      </c>
      <c r="C16" s="7">
        <f t="shared" si="2"/>
        <v>3.4735010299999942</v>
      </c>
      <c r="D16" s="7">
        <f t="shared" si="3"/>
        <v>46.693579460000002</v>
      </c>
      <c r="E16" s="7">
        <f t="shared" si="3"/>
        <v>39.878476169999999</v>
      </c>
      <c r="F16" s="7">
        <f t="shared" si="3"/>
        <v>0.90025070000000085</v>
      </c>
      <c r="G16" s="7">
        <f t="shared" si="3"/>
        <v>-83.998805300000001</v>
      </c>
      <c r="H16" s="7">
        <f t="shared" si="4"/>
        <v>-316.80501942999996</v>
      </c>
      <c r="I16" s="7">
        <f t="shared" si="4"/>
        <v>-409.11244754999996</v>
      </c>
      <c r="J16" s="7">
        <f t="shared" si="4"/>
        <v>154.61110062</v>
      </c>
      <c r="K16" s="7">
        <f t="shared" si="4"/>
        <v>92.851001389999965</v>
      </c>
      <c r="L16" s="7">
        <f t="shared" si="4"/>
        <v>-656.57454955999992</v>
      </c>
      <c r="M16" s="7">
        <f t="shared" si="4"/>
        <v>92.307428119999997</v>
      </c>
      <c r="N16" s="7">
        <f t="shared" si="4"/>
        <v>23.360949570000031</v>
      </c>
      <c r="O16" s="7">
        <f t="shared" si="4"/>
        <v>191.95789780000001</v>
      </c>
      <c r="P16" s="7">
        <f t="shared" si="4"/>
        <v>-11.857985750000001</v>
      </c>
      <c r="Q16" s="7">
        <f t="shared" si="4"/>
        <v>-156.73896248</v>
      </c>
      <c r="R16" s="57">
        <f t="shared" si="5"/>
        <v>-105.71015370221532</v>
      </c>
      <c r="S16" s="13">
        <v>3</v>
      </c>
    </row>
    <row r="17" spans="1:19" ht="14.1" customHeight="1" x14ac:dyDescent="0.2">
      <c r="A17" s="25">
        <v>4</v>
      </c>
      <c r="B17" s="9" t="s">
        <v>16</v>
      </c>
      <c r="C17" s="7">
        <f t="shared" ref="C17" si="6">SUM(C22+C27+C31+C34)</f>
        <v>345.29463336000003</v>
      </c>
      <c r="D17" s="7">
        <f t="shared" ref="D17:Q18" si="7">SUM(D22+D27+D31+D34)</f>
        <v>119.06491826</v>
      </c>
      <c r="E17" s="7">
        <f t="shared" si="7"/>
        <v>327.37680072000001</v>
      </c>
      <c r="F17" s="7">
        <f t="shared" si="7"/>
        <v>100.94270744999999</v>
      </c>
      <c r="G17" s="7">
        <f t="shared" si="7"/>
        <v>-202.08979307000001</v>
      </c>
      <c r="H17" s="7">
        <f t="shared" si="7"/>
        <v>350.22639842999996</v>
      </c>
      <c r="I17" s="7">
        <f t="shared" si="7"/>
        <v>301.31105278999996</v>
      </c>
      <c r="J17" s="7">
        <f t="shared" si="7"/>
        <v>-47.468409470000012</v>
      </c>
      <c r="K17" s="7">
        <f t="shared" si="7"/>
        <v>164.78014440999999</v>
      </c>
      <c r="L17" s="7">
        <f t="shared" si="7"/>
        <v>183.99931785000001</v>
      </c>
      <c r="M17" s="7">
        <f t="shared" si="7"/>
        <v>48.915345639999984</v>
      </c>
      <c r="N17" s="7">
        <f t="shared" si="7"/>
        <v>200.92056079999998</v>
      </c>
      <c r="O17" s="7">
        <f t="shared" si="7"/>
        <v>56.200816979999999</v>
      </c>
      <c r="P17" s="7">
        <f t="shared" si="7"/>
        <v>37.772192230000002</v>
      </c>
      <c r="Q17" s="7">
        <f t="shared" si="7"/>
        <v>106.94755159000002</v>
      </c>
      <c r="R17" s="57">
        <f t="shared" si="5"/>
        <v>-33.317892277907106</v>
      </c>
      <c r="S17" s="13">
        <v>4</v>
      </c>
    </row>
    <row r="18" spans="1:19" ht="14.1" customHeight="1" x14ac:dyDescent="0.2">
      <c r="A18" s="25">
        <v>5</v>
      </c>
      <c r="B18" s="9" t="s">
        <v>17</v>
      </c>
      <c r="C18" s="7">
        <f t="shared" ref="C18" si="8">SUM(C23+C28+C32+C35)</f>
        <v>1294.05646086</v>
      </c>
      <c r="D18" s="7">
        <f t="shared" si="7"/>
        <v>-150.01007325</v>
      </c>
      <c r="E18" s="7">
        <f t="shared" si="7"/>
        <v>291.14445790000002</v>
      </c>
      <c r="F18" s="7">
        <f t="shared" si="7"/>
        <v>517.76427028000001</v>
      </c>
      <c r="G18" s="7">
        <f t="shared" si="7"/>
        <v>635.15780592999999</v>
      </c>
      <c r="H18" s="7">
        <f t="shared" si="7"/>
        <v>1482.1031283100001</v>
      </c>
      <c r="I18" s="7">
        <f t="shared" si="7"/>
        <v>991.13687262999997</v>
      </c>
      <c r="J18" s="7">
        <f t="shared" si="7"/>
        <v>355.22330192000004</v>
      </c>
      <c r="K18" s="7">
        <f t="shared" si="7"/>
        <v>175.92191631000003</v>
      </c>
      <c r="L18" s="7">
        <f t="shared" si="7"/>
        <v>459.99165440000002</v>
      </c>
      <c r="M18" s="7">
        <f t="shared" si="7"/>
        <v>490.96625568000002</v>
      </c>
      <c r="N18" s="7">
        <f t="shared" si="7"/>
        <v>1368.4385193600001</v>
      </c>
      <c r="O18" s="7">
        <f t="shared" si="7"/>
        <v>442.34320045999999</v>
      </c>
      <c r="P18" s="7">
        <f t="shared" si="7"/>
        <v>473.33898265999994</v>
      </c>
      <c r="Q18" s="7">
        <f t="shared" si="7"/>
        <v>452.75633624</v>
      </c>
      <c r="R18" s="57">
        <f t="shared" si="5"/>
        <v>38.067562326565792</v>
      </c>
      <c r="S18" s="13">
        <v>5</v>
      </c>
    </row>
    <row r="19" spans="1:19" ht="15" customHeight="1" x14ac:dyDescent="0.2">
      <c r="A19" s="25">
        <v>6</v>
      </c>
      <c r="B19" s="21" t="s">
        <v>18</v>
      </c>
      <c r="C19" s="56">
        <f>SUM(C20+C21+C22+C23)</f>
        <v>101.41656351999997</v>
      </c>
      <c r="D19" s="56">
        <f t="shared" ref="D19:Q19" si="9">SUM(D20+D21+D22+D23)</f>
        <v>-26.585919759999999</v>
      </c>
      <c r="E19" s="56">
        <f t="shared" si="9"/>
        <v>-10.754291670000001</v>
      </c>
      <c r="F19" s="56">
        <f t="shared" si="9"/>
        <v>-41.498374499999997</v>
      </c>
      <c r="G19" s="56">
        <f t="shared" si="9"/>
        <v>180.25514944999998</v>
      </c>
      <c r="H19" s="56">
        <f t="shared" si="9"/>
        <v>41.61053385000001</v>
      </c>
      <c r="I19" s="56">
        <f t="shared" si="9"/>
        <v>-127.59851055999997</v>
      </c>
      <c r="J19" s="56">
        <f t="shared" si="9"/>
        <v>-8.6729703800000006</v>
      </c>
      <c r="K19" s="56">
        <f t="shared" si="9"/>
        <v>2.9042583699999995</v>
      </c>
      <c r="L19" s="56">
        <f t="shared" si="9"/>
        <v>-121.82979855000001</v>
      </c>
      <c r="M19" s="56">
        <f t="shared" si="9"/>
        <v>169.20904440999999</v>
      </c>
      <c r="N19" s="56">
        <f t="shared" si="9"/>
        <v>-32.580156290000005</v>
      </c>
      <c r="O19" s="56">
        <f t="shared" si="9"/>
        <v>12.989136629999999</v>
      </c>
      <c r="P19" s="56">
        <f t="shared" si="9"/>
        <v>-7.2804340399999994</v>
      </c>
      <c r="Q19" s="56">
        <f t="shared" si="9"/>
        <v>-38.288858879999999</v>
      </c>
      <c r="R19" s="57">
        <f t="shared" si="5"/>
        <v>-74.466664111506219</v>
      </c>
      <c r="S19" s="13">
        <v>6</v>
      </c>
    </row>
    <row r="20" spans="1:19" ht="12.95" customHeight="1" x14ac:dyDescent="0.2">
      <c r="A20" s="25">
        <v>7</v>
      </c>
      <c r="B20" s="9" t="s">
        <v>19</v>
      </c>
      <c r="C20" s="7">
        <f>SUM(D20+E20+F20+G20)</f>
        <v>-8.8373743499999993</v>
      </c>
      <c r="D20" s="7">
        <v>-50.006732</v>
      </c>
      <c r="E20" s="7">
        <v>12.30271063</v>
      </c>
      <c r="F20" s="7">
        <v>16.61833159</v>
      </c>
      <c r="G20" s="7">
        <v>12.24831543</v>
      </c>
      <c r="H20" s="7">
        <f>SUM(J20+K20+L20+M20)</f>
        <v>123.64830562</v>
      </c>
      <c r="I20" s="7">
        <f>SUM(J20+K20+L20)</f>
        <v>32.376578880000004</v>
      </c>
      <c r="J20" s="7">
        <v>15.839496759999999</v>
      </c>
      <c r="K20" s="7">
        <v>1.32084431</v>
      </c>
      <c r="L20" s="7">
        <v>15.216237810000001</v>
      </c>
      <c r="M20" s="7">
        <v>91.271726740000005</v>
      </c>
      <c r="N20" s="7">
        <f>SUM(O20+P20+Q20)</f>
        <v>27.391170539999997</v>
      </c>
      <c r="O20" s="7">
        <v>11.427187829999999</v>
      </c>
      <c r="P20" s="7">
        <v>1.1854681499999999</v>
      </c>
      <c r="Q20" s="7">
        <v>14.77851456</v>
      </c>
      <c r="R20" s="57">
        <f t="shared" si="5"/>
        <v>-15.398193732814818</v>
      </c>
      <c r="S20" s="13">
        <v>7</v>
      </c>
    </row>
    <row r="21" spans="1:19" ht="12.95" customHeight="1" x14ac:dyDescent="0.2">
      <c r="A21" s="25">
        <v>8</v>
      </c>
      <c r="B21" s="9" t="s">
        <v>20</v>
      </c>
      <c r="C21" s="7">
        <f t="shared" ref="C21:C23" si="10">SUM(D21+E21+F21+G21)</f>
        <v>-62.774711679999996</v>
      </c>
      <c r="D21" s="7">
        <v>0</v>
      </c>
      <c r="E21" s="7">
        <v>4.7809999999999997</v>
      </c>
      <c r="F21" s="7">
        <v>-54.110942999999999</v>
      </c>
      <c r="G21" s="7">
        <v>-13.444768679999999</v>
      </c>
      <c r="H21" s="7">
        <f t="shared" ref="H21:H23" si="11">SUM(J21+K21+L21+M21)</f>
        <v>-160.51499999999999</v>
      </c>
      <c r="I21" s="7">
        <f t="shared" ref="I21:I23" si="12">SUM(J21+K21+L21)</f>
        <v>-160.51499999999999</v>
      </c>
      <c r="J21" s="7">
        <v>-25</v>
      </c>
      <c r="K21" s="7">
        <v>3.9849999999999999</v>
      </c>
      <c r="L21" s="7">
        <v>-139.5</v>
      </c>
      <c r="M21" s="7">
        <v>0</v>
      </c>
      <c r="N21" s="7">
        <f t="shared" ref="N21:N23" si="13">SUM(O21+P21+Q21)</f>
        <v>-9.4482516099999998</v>
      </c>
      <c r="O21" s="7">
        <v>0</v>
      </c>
      <c r="P21" s="7">
        <v>-9.8932516100000001</v>
      </c>
      <c r="Q21" s="7">
        <v>0.44500000000000001</v>
      </c>
      <c r="R21" s="57">
        <f t="shared" si="5"/>
        <v>-94.11378898545307</v>
      </c>
      <c r="S21" s="13">
        <v>8</v>
      </c>
    </row>
    <row r="22" spans="1:19" ht="12.95" customHeight="1" x14ac:dyDescent="0.2">
      <c r="A22" s="25">
        <v>9</v>
      </c>
      <c r="B22" s="9" t="s">
        <v>21</v>
      </c>
      <c r="C22" s="7">
        <f t="shared" si="10"/>
        <v>-1.1273579999999999</v>
      </c>
      <c r="D22" s="7">
        <v>-0.64305999999999996</v>
      </c>
      <c r="E22" s="7">
        <v>4.0003999999999998E-2</v>
      </c>
      <c r="F22" s="7">
        <v>0.66649999999999998</v>
      </c>
      <c r="G22" s="7">
        <v>-1.1908019999999999</v>
      </c>
      <c r="H22" s="7">
        <f t="shared" si="11"/>
        <v>1.0440100000000001</v>
      </c>
      <c r="I22" s="7">
        <f t="shared" si="12"/>
        <v>-0.35499999999999998</v>
      </c>
      <c r="J22" s="7">
        <v>-0.01</v>
      </c>
      <c r="K22" s="7">
        <v>0</v>
      </c>
      <c r="L22" s="7">
        <v>-0.34499999999999997</v>
      </c>
      <c r="M22" s="7">
        <v>1.3990100000000001</v>
      </c>
      <c r="N22" s="7">
        <f t="shared" si="13"/>
        <v>-0.25790099999999999</v>
      </c>
      <c r="O22" s="7">
        <v>0.1275</v>
      </c>
      <c r="P22" s="7">
        <v>-0.38540099999999999</v>
      </c>
      <c r="Q22" s="7">
        <v>0</v>
      </c>
      <c r="R22" s="57">
        <f t="shared" si="5"/>
        <v>-27.351830985915498</v>
      </c>
      <c r="S22" s="13">
        <v>9</v>
      </c>
    </row>
    <row r="23" spans="1:19" ht="12.95" customHeight="1" x14ac:dyDescent="0.2">
      <c r="A23" s="25">
        <v>10</v>
      </c>
      <c r="B23" s="9" t="s">
        <v>22</v>
      </c>
      <c r="C23" s="7">
        <f t="shared" si="10"/>
        <v>174.15600754999997</v>
      </c>
      <c r="D23" s="7">
        <v>24.063872239999998</v>
      </c>
      <c r="E23" s="7">
        <v>-27.878006299999999</v>
      </c>
      <c r="F23" s="7">
        <v>-4.6722630900000004</v>
      </c>
      <c r="G23" s="7">
        <v>182.64240469999999</v>
      </c>
      <c r="H23" s="7">
        <f t="shared" si="11"/>
        <v>77.433218229999994</v>
      </c>
      <c r="I23" s="7">
        <f t="shared" si="12"/>
        <v>0.89491056000000024</v>
      </c>
      <c r="J23" s="7">
        <v>0.49753286000000002</v>
      </c>
      <c r="K23" s="7">
        <v>-2.4015859399999999</v>
      </c>
      <c r="L23" s="7">
        <v>2.7989636400000002</v>
      </c>
      <c r="M23" s="7">
        <v>76.538307669999995</v>
      </c>
      <c r="N23" s="7">
        <f t="shared" si="13"/>
        <v>-50.265174219999999</v>
      </c>
      <c r="O23" s="7">
        <v>1.4344488</v>
      </c>
      <c r="P23" s="7">
        <v>1.81275042</v>
      </c>
      <c r="Q23" s="7">
        <v>-53.512373439999998</v>
      </c>
      <c r="R23" s="57">
        <f t="shared" si="5"/>
        <v>-5716.7818848846737</v>
      </c>
      <c r="S23" s="13">
        <v>10</v>
      </c>
    </row>
    <row r="24" spans="1:19" ht="15" customHeight="1" x14ac:dyDescent="0.2">
      <c r="A24" s="25">
        <v>11</v>
      </c>
      <c r="B24" s="21" t="s">
        <v>23</v>
      </c>
      <c r="C24" s="56">
        <f>SUM(C25+C26+C27+C28)</f>
        <v>1085.3079627</v>
      </c>
      <c r="D24" s="56">
        <f t="shared" ref="D24:Q24" si="14">SUM(D25+D26+D27+D28)</f>
        <v>-34.64680358999999</v>
      </c>
      <c r="E24" s="56">
        <f t="shared" si="14"/>
        <v>528.32365026000002</v>
      </c>
      <c r="F24" s="56">
        <f t="shared" si="14"/>
        <v>393.91096754</v>
      </c>
      <c r="G24" s="56">
        <f t="shared" si="14"/>
        <v>197.72014849000001</v>
      </c>
      <c r="H24" s="56">
        <f t="shared" si="14"/>
        <v>1053.12791803</v>
      </c>
      <c r="I24" s="56">
        <f t="shared" si="14"/>
        <v>976.22825047000003</v>
      </c>
      <c r="J24" s="56">
        <f t="shared" si="14"/>
        <v>596.00698585000009</v>
      </c>
      <c r="K24" s="56">
        <f t="shared" si="14"/>
        <v>471.37816638000004</v>
      </c>
      <c r="L24" s="56">
        <f t="shared" si="14"/>
        <v>-91.156901759999954</v>
      </c>
      <c r="M24" s="56">
        <f t="shared" si="14"/>
        <v>76.899667559999983</v>
      </c>
      <c r="N24" s="56">
        <f t="shared" si="14"/>
        <v>1480.69991224</v>
      </c>
      <c r="O24" s="56">
        <f t="shared" si="14"/>
        <v>585.05346602999998</v>
      </c>
      <c r="P24" s="56">
        <f t="shared" si="14"/>
        <v>495.85295305</v>
      </c>
      <c r="Q24" s="56">
        <f t="shared" si="14"/>
        <v>399.79349316000003</v>
      </c>
      <c r="R24" s="57">
        <f t="shared" si="5"/>
        <v>51.675585246290979</v>
      </c>
      <c r="S24" s="13">
        <v>11</v>
      </c>
    </row>
    <row r="25" spans="1:19" ht="12.95" customHeight="1" x14ac:dyDescent="0.2">
      <c r="A25" s="25">
        <v>12</v>
      </c>
      <c r="B25" s="9" t="s">
        <v>19</v>
      </c>
      <c r="C25" s="7">
        <f>SUM(D25+E25+F25+G25)</f>
        <v>679.43227344999991</v>
      </c>
      <c r="D25" s="7">
        <v>207.47724754000001</v>
      </c>
      <c r="E25" s="7">
        <v>205.5352365</v>
      </c>
      <c r="F25" s="7">
        <v>82.182157450000005</v>
      </c>
      <c r="G25" s="7">
        <v>184.23763195999999</v>
      </c>
      <c r="H25" s="7">
        <f>SUM(J25+K25+L25+M25)</f>
        <v>557.83901272000003</v>
      </c>
      <c r="I25" s="7">
        <f t="shared" ref="I25:I28" si="15">SUM(J25+K25+L25)</f>
        <v>461.47665465</v>
      </c>
      <c r="J25" s="7">
        <v>192.3111016</v>
      </c>
      <c r="K25" s="7">
        <v>142.17129084000001</v>
      </c>
      <c r="L25" s="7">
        <v>126.99426221</v>
      </c>
      <c r="M25" s="7">
        <v>96.362358069999999</v>
      </c>
      <c r="N25" s="7">
        <f t="shared" ref="N25:N28" si="16">SUM(O25+P25+Q25)</f>
        <v>717.01514812999994</v>
      </c>
      <c r="O25" s="7">
        <v>176.47735563000001</v>
      </c>
      <c r="P25" s="7">
        <v>231.46707522</v>
      </c>
      <c r="Q25" s="7">
        <v>309.07071728</v>
      </c>
      <c r="R25" s="57">
        <f t="shared" si="5"/>
        <v>55.374089004309269</v>
      </c>
      <c r="S25" s="13">
        <v>12</v>
      </c>
    </row>
    <row r="26" spans="1:19" ht="12.95" customHeight="1" x14ac:dyDescent="0.2">
      <c r="A26" s="25">
        <v>13</v>
      </c>
      <c r="B26" s="9" t="s">
        <v>20</v>
      </c>
      <c r="C26" s="7">
        <f t="shared" ref="C26:C28" si="17">SUM(D26+E26+F26+G26)</f>
        <v>66.24821270999999</v>
      </c>
      <c r="D26" s="7">
        <v>46.693579460000002</v>
      </c>
      <c r="E26" s="7">
        <v>35.09747617</v>
      </c>
      <c r="F26" s="7">
        <v>55.0111937</v>
      </c>
      <c r="G26" s="7">
        <v>-70.554036620000005</v>
      </c>
      <c r="H26" s="7">
        <f>SUM(J26+K26+L26+M26)</f>
        <v>-156.29001942999997</v>
      </c>
      <c r="I26" s="7">
        <f t="shared" si="15"/>
        <v>-248.59744754999997</v>
      </c>
      <c r="J26" s="7">
        <v>179.61110062</v>
      </c>
      <c r="K26" s="7">
        <v>88.866001389999965</v>
      </c>
      <c r="L26" s="7">
        <v>-517.07454955999992</v>
      </c>
      <c r="M26" s="7">
        <v>92.307428119999997</v>
      </c>
      <c r="N26" s="7">
        <f t="shared" si="16"/>
        <v>32.809201180000031</v>
      </c>
      <c r="O26" s="7">
        <v>191.95789780000001</v>
      </c>
      <c r="P26" s="7">
        <v>-1.96473414</v>
      </c>
      <c r="Q26" s="7">
        <v>-157.18396247999999</v>
      </c>
      <c r="R26" s="57">
        <f t="shared" si="5"/>
        <v>-113.1977224639047</v>
      </c>
      <c r="S26" s="13">
        <v>13</v>
      </c>
    </row>
    <row r="27" spans="1:19" ht="12.95" customHeight="1" x14ac:dyDescent="0.2">
      <c r="A27" s="25">
        <v>14</v>
      </c>
      <c r="B27" s="9" t="s">
        <v>21</v>
      </c>
      <c r="C27" s="7">
        <f t="shared" si="17"/>
        <v>-428.62600062000001</v>
      </c>
      <c r="D27" s="7">
        <v>-69.135889520000006</v>
      </c>
      <c r="E27" s="7">
        <v>-68.527333170000006</v>
      </c>
      <c r="F27" s="7">
        <v>52.371728949999998</v>
      </c>
      <c r="G27" s="7">
        <v>-343.33450687999999</v>
      </c>
      <c r="H27" s="7">
        <f>SUM(J27+K27+L27+M27)</f>
        <v>-72.607916680000002</v>
      </c>
      <c r="I27" s="7">
        <f t="shared" si="15"/>
        <v>93.504505030000004</v>
      </c>
      <c r="J27" s="7">
        <v>-77.239877770000007</v>
      </c>
      <c r="K27" s="7">
        <v>66.443692440000007</v>
      </c>
      <c r="L27" s="7">
        <v>104.30069036</v>
      </c>
      <c r="M27" s="7">
        <v>-166.11242171000001</v>
      </c>
      <c r="N27" s="7">
        <f t="shared" si="16"/>
        <v>28.411506019999997</v>
      </c>
      <c r="O27" s="7">
        <v>39.293374780000001</v>
      </c>
      <c r="P27" s="7">
        <v>-2.9667854299999998</v>
      </c>
      <c r="Q27" s="7">
        <v>-7.9150833299999999</v>
      </c>
      <c r="R27" s="57">
        <f t="shared" si="5"/>
        <v>-69.614826568105514</v>
      </c>
      <c r="S27" s="13">
        <v>14</v>
      </c>
    </row>
    <row r="28" spans="1:19" ht="12.95" customHeight="1" x14ac:dyDescent="0.2">
      <c r="A28" s="25">
        <v>15</v>
      </c>
      <c r="B28" s="9" t="s">
        <v>22</v>
      </c>
      <c r="C28" s="7">
        <f t="shared" si="17"/>
        <v>768.2534771600001</v>
      </c>
      <c r="D28" s="7">
        <v>-219.68174106999999</v>
      </c>
      <c r="E28" s="7">
        <v>356.21827076</v>
      </c>
      <c r="F28" s="7">
        <v>204.34588744000001</v>
      </c>
      <c r="G28" s="7">
        <v>427.37106003000002</v>
      </c>
      <c r="H28" s="7">
        <f>SUM(J28+K28+L28+M28)</f>
        <v>724.18684141999995</v>
      </c>
      <c r="I28" s="7">
        <f t="shared" si="15"/>
        <v>669.84453833999999</v>
      </c>
      <c r="J28" s="7">
        <v>301.32466140000002</v>
      </c>
      <c r="K28" s="7">
        <v>173.89718171000001</v>
      </c>
      <c r="L28" s="7">
        <v>194.62269523000001</v>
      </c>
      <c r="M28" s="7">
        <v>54.342303080000001</v>
      </c>
      <c r="N28" s="7">
        <f t="shared" si="16"/>
        <v>702.46405690999995</v>
      </c>
      <c r="O28" s="7">
        <v>177.32483782</v>
      </c>
      <c r="P28" s="7">
        <v>269.3173974</v>
      </c>
      <c r="Q28" s="7">
        <v>255.82182169000001</v>
      </c>
      <c r="R28" s="57">
        <f t="shared" si="5"/>
        <v>4.8697147924557527</v>
      </c>
      <c r="S28" s="13">
        <v>15</v>
      </c>
    </row>
    <row r="29" spans="1:19" ht="15" customHeight="1" x14ac:dyDescent="0.2">
      <c r="A29" s="25">
        <v>16</v>
      </c>
      <c r="B29" s="21" t="s">
        <v>24</v>
      </c>
      <c r="C29" s="56">
        <f>SUM(C30+C33)</f>
        <v>1126.69496813</v>
      </c>
      <c r="D29" s="56">
        <f t="shared" ref="D29:Q29" si="18">SUM(D30+D33)</f>
        <v>234.45166336</v>
      </c>
      <c r="E29" s="56">
        <f t="shared" si="18"/>
        <v>358.66832333000002</v>
      </c>
      <c r="F29" s="56">
        <f t="shared" si="18"/>
        <v>365.99512442999998</v>
      </c>
      <c r="G29" s="56">
        <f t="shared" si="18"/>
        <v>167.57985700999996</v>
      </c>
      <c r="H29" s="56">
        <f t="shared" si="18"/>
        <v>1102.27337377</v>
      </c>
      <c r="I29" s="56">
        <f t="shared" si="18"/>
        <v>528.55897148999998</v>
      </c>
      <c r="J29" s="56">
        <f t="shared" si="18"/>
        <v>83.182575959999994</v>
      </c>
      <c r="K29" s="56">
        <f t="shared" si="18"/>
        <v>102.76277251000005</v>
      </c>
      <c r="L29" s="56">
        <f t="shared" si="18"/>
        <v>342.61362301999998</v>
      </c>
      <c r="M29" s="56">
        <f t="shared" si="18"/>
        <v>573.71440227999994</v>
      </c>
      <c r="N29" s="56">
        <f t="shared" si="18"/>
        <v>889.0065924500002</v>
      </c>
      <c r="O29" s="56">
        <f t="shared" si="18"/>
        <v>280.36385603999997</v>
      </c>
      <c r="P29" s="56">
        <f t="shared" si="18"/>
        <v>243.3332135</v>
      </c>
      <c r="Q29" s="56">
        <f t="shared" si="18"/>
        <v>365.30952291000006</v>
      </c>
      <c r="R29" s="57">
        <f t="shared" si="5"/>
        <v>68.194400322806672</v>
      </c>
      <c r="S29" s="13">
        <v>16</v>
      </c>
    </row>
    <row r="30" spans="1:19" ht="15" customHeight="1" x14ac:dyDescent="0.2">
      <c r="A30" s="25">
        <v>17</v>
      </c>
      <c r="B30" s="9" t="s">
        <v>25</v>
      </c>
      <c r="C30" s="56">
        <f t="shared" ref="C30:Q30" si="19">SUM(C31+C32)</f>
        <v>-153.10294395</v>
      </c>
      <c r="D30" s="56">
        <f t="shared" si="19"/>
        <v>65.970715440000006</v>
      </c>
      <c r="E30" s="56">
        <f t="shared" si="19"/>
        <v>-166.35599528</v>
      </c>
      <c r="F30" s="56">
        <f t="shared" si="19"/>
        <v>93.702849169999993</v>
      </c>
      <c r="G30" s="56">
        <f t="shared" si="19"/>
        <v>-146.42051328000002</v>
      </c>
      <c r="H30" s="56">
        <f t="shared" si="19"/>
        <v>-190.18288833999998</v>
      </c>
      <c r="I30" s="56">
        <f t="shared" si="19"/>
        <v>-243.15599007999998</v>
      </c>
      <c r="J30" s="56">
        <f t="shared" si="19"/>
        <v>-81.139273979999999</v>
      </c>
      <c r="K30" s="56">
        <f t="shared" si="19"/>
        <v>-193.70072112999998</v>
      </c>
      <c r="L30" s="56">
        <f t="shared" si="19"/>
        <v>31.684005029999998</v>
      </c>
      <c r="M30" s="56">
        <f t="shared" si="19"/>
        <v>52.973101739999997</v>
      </c>
      <c r="N30" s="56">
        <f t="shared" si="19"/>
        <v>-291.11736227999995</v>
      </c>
      <c r="O30" s="56">
        <f t="shared" si="19"/>
        <v>-68.031380650000003</v>
      </c>
      <c r="P30" s="56">
        <f t="shared" si="19"/>
        <v>-235.9917762</v>
      </c>
      <c r="Q30" s="56">
        <f t="shared" si="19"/>
        <v>12.905794570000005</v>
      </c>
      <c r="R30" s="57">
        <f t="shared" si="5"/>
        <v>19.72452835080081</v>
      </c>
      <c r="S30" s="13">
        <v>17</v>
      </c>
    </row>
    <row r="31" spans="1:19" ht="12.95" customHeight="1" x14ac:dyDescent="0.2">
      <c r="A31" s="25">
        <v>18</v>
      </c>
      <c r="B31" s="9" t="s">
        <v>26</v>
      </c>
      <c r="C31" s="7">
        <f t="shared" ref="C31:C32" si="20">SUM(D31+E31+F31+G31)</f>
        <v>208.13527782</v>
      </c>
      <c r="D31" s="7">
        <v>78.802915510000005</v>
      </c>
      <c r="E31" s="7">
        <v>-196.37131034999999</v>
      </c>
      <c r="F31" s="7">
        <v>111.76995638</v>
      </c>
      <c r="G31" s="7">
        <v>213.93371628</v>
      </c>
      <c r="H31" s="7">
        <f t="shared" ref="H31:H32" si="21">SUM(J31+K31+L31+M31)</f>
        <v>106.58698633</v>
      </c>
      <c r="I31" s="7">
        <f t="shared" ref="I31:I32" si="22">SUM(J31+K31+L31)</f>
        <v>28.599283399999997</v>
      </c>
      <c r="J31" s="7">
        <v>28.91450528</v>
      </c>
      <c r="K31" s="7">
        <v>-36.335401570000002</v>
      </c>
      <c r="L31" s="7">
        <v>36.020179689999999</v>
      </c>
      <c r="M31" s="7">
        <v>77.987702929999998</v>
      </c>
      <c r="N31" s="7">
        <f t="shared" ref="N31:N32" si="23">SUM(O31+P31+Q31)</f>
        <v>-92.474894909999989</v>
      </c>
      <c r="O31" s="7">
        <v>-8.8611755199999998</v>
      </c>
      <c r="P31" s="7">
        <v>-32.900230360000002</v>
      </c>
      <c r="Q31" s="7">
        <v>-50.713489029999998</v>
      </c>
      <c r="R31" s="57">
        <f t="shared" si="5"/>
        <v>-423.346895153324</v>
      </c>
      <c r="S31" s="13">
        <v>18</v>
      </c>
    </row>
    <row r="32" spans="1:19" ht="12.95" customHeight="1" x14ac:dyDescent="0.2">
      <c r="A32" s="25">
        <v>19</v>
      </c>
      <c r="B32" s="9" t="s">
        <v>27</v>
      </c>
      <c r="C32" s="7">
        <f t="shared" si="20"/>
        <v>-361.23822177</v>
      </c>
      <c r="D32" s="7">
        <v>-12.832200070000001</v>
      </c>
      <c r="E32" s="7">
        <v>30.01531507</v>
      </c>
      <c r="F32" s="7">
        <v>-18.06710721</v>
      </c>
      <c r="G32" s="7">
        <v>-360.35422956000002</v>
      </c>
      <c r="H32" s="7">
        <f t="shared" si="21"/>
        <v>-296.76987466999998</v>
      </c>
      <c r="I32" s="7">
        <f t="shared" si="22"/>
        <v>-271.75527347999997</v>
      </c>
      <c r="J32" s="7">
        <v>-110.05377926</v>
      </c>
      <c r="K32" s="7">
        <v>-157.36531955999999</v>
      </c>
      <c r="L32" s="7">
        <v>-4.3361746600000002</v>
      </c>
      <c r="M32" s="7">
        <v>-25.01460119</v>
      </c>
      <c r="N32" s="7">
        <f t="shared" si="23"/>
        <v>-198.64246736999996</v>
      </c>
      <c r="O32" s="7">
        <v>-59.170205129999999</v>
      </c>
      <c r="P32" s="7">
        <v>-203.09154584000001</v>
      </c>
      <c r="Q32" s="7">
        <v>63.619283600000003</v>
      </c>
      <c r="R32" s="57">
        <f t="shared" si="5"/>
        <v>-26.903914383608381</v>
      </c>
      <c r="S32" s="13">
        <v>19</v>
      </c>
    </row>
    <row r="33" spans="1:19" ht="15" customHeight="1" x14ac:dyDescent="0.2">
      <c r="A33" s="25">
        <v>20</v>
      </c>
      <c r="B33" s="21" t="s">
        <v>28</v>
      </c>
      <c r="C33" s="56">
        <f t="shared" ref="C33:Q33" si="24">SUM(C34+C35)</f>
        <v>1279.7979120800001</v>
      </c>
      <c r="D33" s="56">
        <f t="shared" si="24"/>
        <v>168.48094792000001</v>
      </c>
      <c r="E33" s="56">
        <f t="shared" si="24"/>
        <v>525.02431861000002</v>
      </c>
      <c r="F33" s="56">
        <f t="shared" si="24"/>
        <v>272.29227526</v>
      </c>
      <c r="G33" s="56">
        <f t="shared" si="24"/>
        <v>314.00037028999998</v>
      </c>
      <c r="H33" s="56">
        <f t="shared" si="24"/>
        <v>1292.4562621100001</v>
      </c>
      <c r="I33" s="56">
        <f t="shared" si="24"/>
        <v>771.71496157000001</v>
      </c>
      <c r="J33" s="56">
        <f t="shared" si="24"/>
        <v>164.32184993999999</v>
      </c>
      <c r="K33" s="56">
        <f t="shared" si="24"/>
        <v>296.46349364000002</v>
      </c>
      <c r="L33" s="56">
        <f t="shared" si="24"/>
        <v>310.92961799</v>
      </c>
      <c r="M33" s="56">
        <f t="shared" si="24"/>
        <v>520.74130054</v>
      </c>
      <c r="N33" s="56">
        <f t="shared" si="24"/>
        <v>1180.1239547300002</v>
      </c>
      <c r="O33" s="56">
        <f t="shared" si="24"/>
        <v>348.39523668999999</v>
      </c>
      <c r="P33" s="56">
        <f t="shared" si="24"/>
        <v>479.3249897</v>
      </c>
      <c r="Q33" s="56">
        <f t="shared" si="24"/>
        <v>352.40372834000004</v>
      </c>
      <c r="R33" s="57">
        <f t="shared" si="5"/>
        <v>52.922259318274826</v>
      </c>
      <c r="S33" s="13">
        <v>20</v>
      </c>
    </row>
    <row r="34" spans="1:19" ht="12.95" customHeight="1" x14ac:dyDescent="0.2">
      <c r="A34" s="25">
        <v>21</v>
      </c>
      <c r="B34" s="9" t="s">
        <v>26</v>
      </c>
      <c r="C34" s="7">
        <f t="shared" ref="C34:C35" si="25">SUM(D34+E34+F34+G34)</f>
        <v>566.91271416000006</v>
      </c>
      <c r="D34" s="7">
        <v>110.04095227000001</v>
      </c>
      <c r="E34" s="7">
        <v>592.23544024</v>
      </c>
      <c r="F34" s="7">
        <v>-63.86547788</v>
      </c>
      <c r="G34" s="7">
        <v>-71.49820047</v>
      </c>
      <c r="H34" s="7">
        <f t="shared" ref="H34:H35" si="26">SUM(J34+K34+L34+M34)</f>
        <v>315.20331877999996</v>
      </c>
      <c r="I34" s="7">
        <f t="shared" ref="I34:I35" si="27">SUM(J34+K34+L34)</f>
        <v>179.56226435999997</v>
      </c>
      <c r="J34" s="7">
        <v>0.86696302000000003</v>
      </c>
      <c r="K34" s="7">
        <v>134.67185354</v>
      </c>
      <c r="L34" s="7">
        <v>44.0234478</v>
      </c>
      <c r="M34" s="7">
        <v>135.64105441999999</v>
      </c>
      <c r="N34" s="7">
        <f t="shared" ref="N34:N35" si="28">SUM(O34+P34+Q34)</f>
        <v>265.24185068999998</v>
      </c>
      <c r="O34" s="7">
        <v>25.64111772</v>
      </c>
      <c r="P34" s="7">
        <v>74.02460902</v>
      </c>
      <c r="Q34" s="7">
        <v>165.57612395000001</v>
      </c>
      <c r="R34" s="57">
        <f t="shared" si="5"/>
        <v>47.715808572241599</v>
      </c>
      <c r="S34" s="13">
        <v>21</v>
      </c>
    </row>
    <row r="35" spans="1:19" ht="12.95" customHeight="1" x14ac:dyDescent="0.2">
      <c r="A35" s="25">
        <v>22</v>
      </c>
      <c r="B35" s="9" t="s">
        <v>27</v>
      </c>
      <c r="C35" s="7">
        <f t="shared" si="25"/>
        <v>712.88519792</v>
      </c>
      <c r="D35" s="7">
        <v>58.43999565</v>
      </c>
      <c r="E35" s="7">
        <v>-67.211121629999994</v>
      </c>
      <c r="F35" s="7">
        <v>336.15775314000001</v>
      </c>
      <c r="G35" s="7">
        <v>385.49857076000001</v>
      </c>
      <c r="H35" s="7">
        <f t="shared" si="26"/>
        <v>977.25294333000011</v>
      </c>
      <c r="I35" s="7">
        <f t="shared" si="27"/>
        <v>592.15269721000004</v>
      </c>
      <c r="J35" s="7">
        <v>163.45488692000001</v>
      </c>
      <c r="K35" s="7">
        <v>161.7916401</v>
      </c>
      <c r="L35" s="7">
        <v>266.90617019000001</v>
      </c>
      <c r="M35" s="7">
        <v>385.10024612000001</v>
      </c>
      <c r="N35" s="7">
        <f t="shared" si="28"/>
        <v>914.88210404000006</v>
      </c>
      <c r="O35" s="7">
        <v>322.75411896999998</v>
      </c>
      <c r="P35" s="7">
        <v>405.30038067999999</v>
      </c>
      <c r="Q35" s="7">
        <v>186.82760439</v>
      </c>
      <c r="R35" s="57">
        <f t="shared" si="5"/>
        <v>54.501044806614772</v>
      </c>
      <c r="S35" s="13">
        <v>22</v>
      </c>
    </row>
    <row r="36" spans="1:19" ht="6" customHeight="1" x14ac:dyDescent="0.2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4"/>
    </row>
    <row r="37" spans="1:19" ht="6" customHeight="1" x14ac:dyDescent="0.2">
      <c r="B37" s="19"/>
    </row>
    <row r="38" spans="1:19" ht="12.75" customHeight="1" x14ac:dyDescent="0.2">
      <c r="A38" s="20" t="s">
        <v>31</v>
      </c>
    </row>
    <row r="39" spans="1:19" ht="12.75" customHeight="1" x14ac:dyDescent="0.2">
      <c r="A39" s="20" t="s">
        <v>34</v>
      </c>
    </row>
    <row r="40" spans="1:19" ht="12.75" customHeight="1" x14ac:dyDescent="0.2">
      <c r="A40" s="8" t="s">
        <v>9</v>
      </c>
    </row>
    <row r="41" spans="1:19" ht="12.75" customHeight="1" x14ac:dyDescent="0.2">
      <c r="A41" s="8" t="s">
        <v>10</v>
      </c>
    </row>
  </sheetData>
  <mergeCells count="23">
    <mergeCell ref="N11:N12"/>
    <mergeCell ref="A1:G1"/>
    <mergeCell ref="H1:S1"/>
    <mergeCell ref="A2:G2"/>
    <mergeCell ref="H2:S2"/>
    <mergeCell ref="A3:G3"/>
    <mergeCell ref="H3:S3"/>
    <mergeCell ref="O11:Q11"/>
    <mergeCell ref="A8:A12"/>
    <mergeCell ref="C8:G8"/>
    <mergeCell ref="H8:Q8"/>
    <mergeCell ref="S8:S12"/>
    <mergeCell ref="C9:G9"/>
    <mergeCell ref="H9:Q9"/>
    <mergeCell ref="C10:G10"/>
    <mergeCell ref="H10:M10"/>
    <mergeCell ref="N10:Q10"/>
    <mergeCell ref="C11:C12"/>
    <mergeCell ref="R11:R12"/>
    <mergeCell ref="D11:G11"/>
    <mergeCell ref="H11:H12"/>
    <mergeCell ref="I11:I12"/>
    <mergeCell ref="J11:M11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2024-12-27T17:15:57Z</cp:lastPrinted>
  <dcterms:created xsi:type="dcterms:W3CDTF">2018-11-21T20:09:16Z</dcterms:created>
  <dcterms:modified xsi:type="dcterms:W3CDTF">2024-12-27T18:35:26Z</dcterms:modified>
</cp:coreProperties>
</file>